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My PC (DESKTOP-7JUQB48)\Downloads\"/>
    </mc:Choice>
  </mc:AlternateContent>
  <bookViews>
    <workbookView xWindow="0" yWindow="0" windowWidth="20490" windowHeight="9045"/>
  </bookViews>
  <sheets>
    <sheet name="Ratio Analys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D33" i="1"/>
  <c r="D26" i="1"/>
  <c r="E31" i="1"/>
  <c r="D31" i="1"/>
  <c r="E26" i="1"/>
  <c r="E33" i="1" s="1"/>
  <c r="E24" i="1"/>
  <c r="E35" i="1" s="1"/>
  <c r="D24" i="1"/>
  <c r="D35" i="1" s="1"/>
  <c r="E13" i="1"/>
  <c r="D13" i="1"/>
  <c r="E11" i="1"/>
  <c r="D11" i="1"/>
  <c r="E9" i="1"/>
  <c r="D9" i="1"/>
  <c r="E21" i="1"/>
  <c r="D21" i="1"/>
  <c r="E19" i="1"/>
  <c r="D19" i="1"/>
  <c r="E17" i="1"/>
  <c r="D17" i="1"/>
  <c r="E15" i="1"/>
  <c r="D15" i="1"/>
</calcChain>
</file>

<file path=xl/sharedStrings.xml><?xml version="1.0" encoding="utf-8"?>
<sst xmlns="http://schemas.openxmlformats.org/spreadsheetml/2006/main" count="35" uniqueCount="35">
  <si>
    <t xml:space="preserve">Ratio Analysis of American  Eagle Outfitters (AEO) Inc. </t>
  </si>
  <si>
    <t>A. Profitability Ratios</t>
  </si>
  <si>
    <t>Return on Sales</t>
  </si>
  <si>
    <t>Net income/net sales</t>
  </si>
  <si>
    <t>Formula</t>
  </si>
  <si>
    <t>Fiscal Years</t>
  </si>
  <si>
    <t>Return on Assets</t>
  </si>
  <si>
    <t>Net income/Average total assets</t>
  </si>
  <si>
    <t>B. Liquidity Ratios</t>
  </si>
  <si>
    <t>Current ratio</t>
  </si>
  <si>
    <t>current assets/current liablities</t>
  </si>
  <si>
    <t>Quick ratio</t>
  </si>
  <si>
    <t>cash &amp; cash equivalents/current liabilities</t>
  </si>
  <si>
    <t>Total liabilities/total assets</t>
  </si>
  <si>
    <t>Debt to equity ratio</t>
  </si>
  <si>
    <t>Total liabilties/Sharehlder's equity</t>
  </si>
  <si>
    <t>Debt to assets  ratio</t>
  </si>
  <si>
    <t>C. Efficiency Ratios</t>
  </si>
  <si>
    <t>Inventory turnover ratio</t>
  </si>
  <si>
    <t>Net sales/average total assets</t>
  </si>
  <si>
    <t>accounts receivable turnover ratio</t>
  </si>
  <si>
    <t>Net credit sales / average accounts receivable</t>
  </si>
  <si>
    <t>D. Market value ratios</t>
  </si>
  <si>
    <t>earnings per share ratio</t>
  </si>
  <si>
    <t>Net earnings / Total shares outstanding</t>
  </si>
  <si>
    <t xml:space="preserve">Return on common stockholder’s </t>
  </si>
  <si>
    <t>Net income / Shareholder’s equity</t>
  </si>
  <si>
    <t>Average collection period</t>
  </si>
  <si>
    <t>inventory turnover period</t>
  </si>
  <si>
    <t>Free cash flow</t>
  </si>
  <si>
    <t>operating cash flow- capital expenditure</t>
  </si>
  <si>
    <t xml:space="preserve"> Feb 2020</t>
  </si>
  <si>
    <t>(Days in period)/Average receivable turnover</t>
  </si>
  <si>
    <t>Days in period / average turnover ratio</t>
  </si>
  <si>
    <t>Type of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</si>
</sst>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</cellStyleXfs>
  <cellXfs count="17">
    <xf numFmtId="0" fontId="0" fillId="0" borderId="0" xfId="0"/>
    <xf numFmtId="0" fontId="4" fillId="2" borderId="0" xfId="4"/>
    <xf numFmtId="0" fontId="5" fillId="3" borderId="0" xfId="5"/>
    <xf numFmtId="0" fontId="5" fillId="6" borderId="0" xfId="8"/>
    <xf numFmtId="0" fontId="2" fillId="0" borderId="0" xfId="2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5" fillId="7" borderId="0" xfId="9"/>
    <xf numFmtId="0" fontId="3" fillId="0" borderId="2" xfId="3" applyAlignment="1">
      <alignment horizontal="center"/>
    </xf>
    <xf numFmtId="17" fontId="0" fillId="0" borderId="0" xfId="0" applyNumberFormat="1"/>
    <xf numFmtId="2" fontId="0" fillId="0" borderId="0" xfId="0" applyNumberFormat="1"/>
    <xf numFmtId="9" fontId="0" fillId="0" borderId="0" xfId="1" applyFont="1"/>
    <xf numFmtId="174" fontId="0" fillId="0" borderId="0" xfId="0" applyNumberFormat="1"/>
    <xf numFmtId="1" fontId="0" fillId="0" borderId="0" xfId="0" applyNumberFormat="1"/>
    <xf numFmtId="0" fontId="1" fillId="4" borderId="0" xfId="6" applyAlignment="1">
      <alignment horizontal="center"/>
    </xf>
    <xf numFmtId="0" fontId="6" fillId="5" borderId="0" xfId="7" applyFont="1" applyAlignment="1">
      <alignment horizontal="center"/>
    </xf>
  </cellXfs>
  <cellStyles count="10">
    <cellStyle name="40% - Accent2" xfId="6" builtinId="35"/>
    <cellStyle name="60% - Accent4" xfId="7" builtinId="44"/>
    <cellStyle name="60% - Accent5" xfId="8" builtinId="48"/>
    <cellStyle name="Accent2" xfId="5" builtinId="33"/>
    <cellStyle name="Accent6" xfId="9" builtinId="49"/>
    <cellStyle name="Good" xfId="4" builtinId="26"/>
    <cellStyle name="Heading 1" xfId="2" builtinId="16"/>
    <cellStyle name="Heading 2" xfId="3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tabSelected="1" topLeftCell="A34" workbookViewId="0">
      <selection activeCell="A37" sqref="A37:B37"/>
    </sheetView>
  </sheetViews>
  <sheetFormatPr defaultRowHeight="15" x14ac:dyDescent="0.25"/>
  <cols>
    <col min="1" max="1" width="20" customWidth="1"/>
    <col min="2" max="2" width="19.42578125" customWidth="1"/>
    <col min="3" max="3" width="32.42578125" customWidth="1"/>
    <col min="4" max="4" width="19.42578125" customWidth="1"/>
    <col min="5" max="5" width="13.85546875" customWidth="1"/>
    <col min="9" max="9" width="13.140625" customWidth="1"/>
  </cols>
  <sheetData>
    <row r="3" spans="1:9" ht="19.5" x14ac:dyDescent="0.3">
      <c r="C3" s="4" t="s">
        <v>0</v>
      </c>
      <c r="D3" s="4"/>
      <c r="E3" s="4"/>
      <c r="F3" s="4"/>
      <c r="G3" s="4"/>
      <c r="H3" s="4"/>
      <c r="I3" s="4"/>
    </row>
    <row r="6" spans="1:9" ht="18" thickBot="1" x14ac:dyDescent="0.35">
      <c r="D6" s="9" t="s">
        <v>5</v>
      </c>
      <c r="E6" s="9"/>
    </row>
    <row r="7" spans="1:9" ht="15.75" thickTop="1" x14ac:dyDescent="0.25">
      <c r="B7" s="15" t="s">
        <v>34</v>
      </c>
      <c r="C7" s="16" t="s">
        <v>4</v>
      </c>
      <c r="D7" t="s">
        <v>31</v>
      </c>
      <c r="E7" s="10">
        <v>43497</v>
      </c>
    </row>
    <row r="8" spans="1:9" s="8" customFormat="1" x14ac:dyDescent="0.25">
      <c r="A8" s="8" t="s">
        <v>1</v>
      </c>
    </row>
    <row r="9" spans="1:9" x14ac:dyDescent="0.25">
      <c r="B9" t="s">
        <v>2</v>
      </c>
      <c r="C9" t="s">
        <v>3</v>
      </c>
      <c r="D9" s="12">
        <f>191257/4308212</f>
        <v>4.4393590658955505E-2</v>
      </c>
      <c r="E9" s="12">
        <f>261902/4035720</f>
        <v>6.4895978908348445E-2</v>
      </c>
    </row>
    <row r="11" spans="1:9" ht="30" x14ac:dyDescent="0.25">
      <c r="B11" t="s">
        <v>6</v>
      </c>
      <c r="C11" s="6" t="s">
        <v>7</v>
      </c>
      <c r="D11" s="12">
        <f>191257/3328679</f>
        <v>5.74573276666209E-2</v>
      </c>
      <c r="E11" s="12">
        <f>261902/1903378</f>
        <v>0.137598522206309</v>
      </c>
    </row>
    <row r="13" spans="1:9" ht="30" x14ac:dyDescent="0.25">
      <c r="B13" s="6" t="s">
        <v>25</v>
      </c>
      <c r="C13" s="7" t="s">
        <v>26</v>
      </c>
      <c r="D13" s="12">
        <f>191257/1247853</f>
        <v>0.15326885458463457</v>
      </c>
      <c r="E13" s="12">
        <f>261902/1287555</f>
        <v>0.2034103397524766</v>
      </c>
    </row>
    <row r="14" spans="1:9" s="2" customFormat="1" x14ac:dyDescent="0.25">
      <c r="A14" s="2" t="s">
        <v>8</v>
      </c>
    </row>
    <row r="15" spans="1:9" x14ac:dyDescent="0.25">
      <c r="B15" t="s">
        <v>9</v>
      </c>
      <c r="C15" t="s">
        <v>10</v>
      </c>
      <c r="D15" s="11">
        <f>1047930/751756</f>
        <v>1.3939762369705064</v>
      </c>
      <c r="E15" s="11">
        <f>1046253/542645</f>
        <v>1.9280616240820425</v>
      </c>
    </row>
    <row r="17" spans="1:5" ht="30" x14ac:dyDescent="0.25">
      <c r="B17" t="s">
        <v>11</v>
      </c>
      <c r="C17" s="6" t="s">
        <v>12</v>
      </c>
      <c r="D17" s="11">
        <f>361930/751756</f>
        <v>0.48144610751360811</v>
      </c>
      <c r="E17" s="11">
        <f>333330/542645</f>
        <v>0.61426899722654771</v>
      </c>
    </row>
    <row r="19" spans="1:5" x14ac:dyDescent="0.25">
      <c r="B19" t="s">
        <v>16</v>
      </c>
      <c r="C19" t="s">
        <v>13</v>
      </c>
      <c r="D19" s="11">
        <f>(751756+1329070)/3328679</f>
        <v>0.62512065597193356</v>
      </c>
      <c r="E19" s="11">
        <f>(542645+73178)/1903378</f>
        <v>0.32354214454511926</v>
      </c>
    </row>
    <row r="21" spans="1:5" x14ac:dyDescent="0.25">
      <c r="B21" t="s">
        <v>14</v>
      </c>
      <c r="C21" t="s">
        <v>15</v>
      </c>
      <c r="D21" s="11">
        <f>(751756+1329070)/1247853</f>
        <v>1.6675249408383841</v>
      </c>
      <c r="E21" s="11">
        <f>(542645+73178)/1287555</f>
        <v>0.4782886944635375</v>
      </c>
    </row>
    <row r="23" spans="1:5" s="3" customFormat="1" x14ac:dyDescent="0.25">
      <c r="A23" s="3" t="s">
        <v>17</v>
      </c>
    </row>
    <row r="24" spans="1:5" ht="30" x14ac:dyDescent="0.25">
      <c r="B24" s="6" t="s">
        <v>18</v>
      </c>
      <c r="C24" t="s">
        <v>19</v>
      </c>
      <c r="D24" s="11">
        <f>4308212/3328679</f>
        <v>1.2942707903045021</v>
      </c>
      <c r="E24" s="11">
        <f>4035720/1903378</f>
        <v>2.1202934992418743</v>
      </c>
    </row>
    <row r="26" spans="1:5" ht="30" x14ac:dyDescent="0.25">
      <c r="B26" s="6" t="s">
        <v>20</v>
      </c>
      <c r="C26" s="7" t="s">
        <v>21</v>
      </c>
      <c r="D26" s="13">
        <f>(0.45*4308212)/44949</f>
        <v>43.13100180204232</v>
      </c>
      <c r="E26" s="13">
        <f>(0.45*4035720)/4329</f>
        <v>419.51351351351349</v>
      </c>
    </row>
    <row r="30" spans="1:5" s="1" customFormat="1" x14ac:dyDescent="0.25">
      <c r="A30" s="1" t="s">
        <v>22</v>
      </c>
    </row>
    <row r="31" spans="1:5" ht="30" x14ac:dyDescent="0.25">
      <c r="B31" s="6" t="s">
        <v>23</v>
      </c>
      <c r="C31" s="7" t="s">
        <v>24</v>
      </c>
      <c r="D31" s="11">
        <f>191257/166993</f>
        <v>1.1452995035720059</v>
      </c>
      <c r="E31" s="11">
        <f>261902/172436</f>
        <v>1.5188359739265582</v>
      </c>
    </row>
    <row r="33" spans="1:5" ht="30" x14ac:dyDescent="0.25">
      <c r="A33" s="5" t="s">
        <v>27</v>
      </c>
      <c r="B33" s="5"/>
      <c r="C33" s="6" t="s">
        <v>32</v>
      </c>
      <c r="D33" s="14">
        <f>365/D26</f>
        <v>8.4625903584441353</v>
      </c>
      <c r="E33" s="14">
        <f>365/E26</f>
        <v>0.87005540523128466</v>
      </c>
    </row>
    <row r="35" spans="1:5" ht="30" x14ac:dyDescent="0.25">
      <c r="A35" s="5" t="s">
        <v>28</v>
      </c>
      <c r="B35" s="5"/>
      <c r="C35" s="6" t="s">
        <v>33</v>
      </c>
      <c r="D35" s="14">
        <f>365/D24</f>
        <v>282.01208181027306</v>
      </c>
      <c r="E35" s="14">
        <f>365/E24</f>
        <v>172.14597890834844</v>
      </c>
    </row>
    <row r="37" spans="1:5" ht="30" x14ac:dyDescent="0.25">
      <c r="A37" s="5" t="s">
        <v>29</v>
      </c>
      <c r="B37" s="5"/>
      <c r="C37" s="6" t="s">
        <v>30</v>
      </c>
      <c r="D37" s="12">
        <f>361930/735120</f>
        <v>0.49234138644030906</v>
      </c>
      <c r="E37" s="12">
        <f>333330/742149</f>
        <v>0.44914161441974593</v>
      </c>
    </row>
  </sheetData>
  <mergeCells count="5">
    <mergeCell ref="C3:I3"/>
    <mergeCell ref="D6:E6"/>
    <mergeCell ref="A33:B33"/>
    <mergeCell ref="A35:B35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Ratio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2021-02-17T13:54:11Z</dcterms:created>
  <dcterms:modified xsi:type="dcterms:W3CDTF">2021-02-17T15:31:13Z</dcterms:modified>
</cp:coreProperties>
</file>